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H:\1020-ControlInterno\2019\065 AUDITORIAS AL SISTEMA DE CONTROL INTERNO\INFORMES DE LEY\PAAC\"/>
    </mc:Choice>
  </mc:AlternateContent>
  <bookViews>
    <workbookView xWindow="0" yWindow="0" windowWidth="28800" windowHeight="12210"/>
  </bookViews>
  <sheets>
    <sheet name="SEGUIMIENTO" sheetId="1" r:id="rId1"/>
    <sheet name="PORCENTAJES" sheetId="8" r:id="rId2"/>
    <sheet name="SIN COMBINAR" sheetId="7" r:id="rId3"/>
    <sheet name="RESUMEN DE CUMPLIMIENTO" sheetId="3" r:id="rId4"/>
  </sheets>
  <externalReferences>
    <externalReference r:id="rId5"/>
  </externalReferences>
  <definedNames>
    <definedName name="_xlnm._FilterDatabase" localSheetId="0" hidden="1">SEGUIMIENTO!$A$9:$E$34</definedName>
    <definedName name="_xlnm.Print_Area" localSheetId="0">SEGUIMIENTO!$A$1:$E$39</definedName>
  </definedNames>
  <calcPr calcId="171027"/>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 l="1"/>
  <c r="C24" i="7"/>
  <c r="G3" i="3"/>
  <c r="D9" i="7" l="1"/>
  <c r="C9" i="7"/>
  <c r="C31" i="1"/>
  <c r="D20" i="7" s="1"/>
  <c r="C32" i="1"/>
  <c r="D21" i="7" s="1"/>
  <c r="D22" i="7"/>
  <c r="C34" i="1"/>
  <c r="D23" i="7" s="1"/>
  <c r="B31" i="1"/>
  <c r="C20" i="7" s="1"/>
  <c r="B32" i="1"/>
  <c r="C21" i="7" s="1"/>
  <c r="B33" i="1"/>
  <c r="C22" i="7" s="1"/>
  <c r="B34" i="1"/>
  <c r="C23" i="7" s="1"/>
  <c r="D14" i="7"/>
  <c r="D15" i="7"/>
  <c r="D16" i="7"/>
  <c r="D18" i="7"/>
  <c r="C15" i="7"/>
  <c r="B26" i="1"/>
  <c r="C16" i="7" s="1"/>
  <c r="B27" i="1"/>
  <c r="C17" i="7" s="1"/>
  <c r="B28" i="1"/>
  <c r="C18" i="7" s="1"/>
  <c r="C14" i="7"/>
  <c r="D10" i="7"/>
  <c r="C20" i="1"/>
  <c r="D11" i="7" s="1"/>
  <c r="D13" i="7"/>
  <c r="B20" i="1"/>
  <c r="C11" i="7" s="1"/>
  <c r="C13" i="7"/>
  <c r="B19" i="1"/>
  <c r="C10" i="7" s="1"/>
  <c r="C17" i="1"/>
  <c r="B17" i="1"/>
  <c r="C15" i="1"/>
  <c r="B15" i="1"/>
  <c r="C8" i="7" s="1"/>
  <c r="D15" i="1" l="1"/>
  <c r="E8" i="7" s="1"/>
  <c r="D8" i="7"/>
  <c r="D19" i="7"/>
  <c r="D17" i="7"/>
  <c r="D4" i="7"/>
  <c r="D5" i="7"/>
  <c r="C13" i="1"/>
  <c r="D6" i="7" s="1"/>
  <c r="B14" i="1"/>
  <c r="C7" i="7" s="1"/>
  <c r="B13" i="1"/>
  <c r="C6" i="7" s="1"/>
  <c r="B12" i="1"/>
  <c r="C5" i="7" s="1"/>
  <c r="C4" i="7"/>
  <c r="C19" i="7" l="1"/>
  <c r="D30" i="1"/>
  <c r="E19" i="7" s="1"/>
  <c r="B21" i="1" l="1"/>
  <c r="C12" i="7" s="1"/>
  <c r="D12" i="7" l="1"/>
  <c r="D31" i="1" l="1"/>
  <c r="E20" i="7" s="1"/>
  <c r="D32" i="1"/>
  <c r="E21" i="7" s="1"/>
  <c r="D33" i="1"/>
  <c r="E22" i="7" s="1"/>
  <c r="D34" i="1"/>
  <c r="E23" i="7" s="1"/>
  <c r="D26" i="1"/>
  <c r="E16" i="7" s="1"/>
  <c r="D27" i="1"/>
  <c r="E17" i="7" s="1"/>
  <c r="D28" i="1"/>
  <c r="E18" i="7" s="1"/>
  <c r="E14" i="7"/>
  <c r="D25" i="1"/>
  <c r="E15" i="7" s="1"/>
  <c r="B3" i="3" l="1"/>
  <c r="D20" i="1" l="1"/>
  <c r="E11" i="7" s="1"/>
  <c r="E6" i="7" l="1"/>
  <c r="D22" i="1" l="1"/>
  <c r="E13" i="7" s="1"/>
  <c r="D21" i="1"/>
  <c r="E12" i="7" s="1"/>
  <c r="D19" i="1"/>
  <c r="E10" i="7" s="1"/>
  <c r="D12" i="1"/>
  <c r="E5" i="7" s="1"/>
  <c r="D11" i="1"/>
  <c r="E4" i="7" s="1"/>
  <c r="D7" i="7" l="1"/>
  <c r="C3" i="3"/>
  <c r="D3" i="3" s="1"/>
  <c r="D14" i="1"/>
  <c r="E7" i="7" s="1"/>
</calcChain>
</file>

<file path=xl/sharedStrings.xml><?xml version="1.0" encoding="utf-8"?>
<sst xmlns="http://schemas.openxmlformats.org/spreadsheetml/2006/main" count="124" uniqueCount="95">
  <si>
    <t>FORMATO  SEGUIMIENTO PLAN ANTICORRUPCIÓN Y DE ATENCIÓN AL CIUDADANO</t>
  </si>
  <si>
    <t>Entidad: UNIDAD ADMINISTRATIVA ESPECIAL DE AERONAUTICA CIVIL</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</si>
  <si>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</si>
  <si>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</si>
  <si>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</si>
  <si>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</si>
  <si>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</si>
  <si>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</si>
  <si>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</si>
  <si>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</si>
  <si>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Subcomponente/proceso 2 - Construcción del Mapa de Riesgos de Corrupción</t>
  </si>
  <si>
    <t>Subcomponente/proceso 3 - Consulta y divulgación</t>
  </si>
  <si>
    <t>Subcomponente/proceso 4 - Monitorio y revisión</t>
  </si>
  <si>
    <t>Subcomponente/proceso 5 - Seguimiento</t>
  </si>
  <si>
    <t xml:space="preserve"> Trámites a racionalizar</t>
  </si>
  <si>
    <t>Componente 3: Rendición de cuentas</t>
  </si>
  <si>
    <t>Subcomponente/proceso 1 - Información de calidad y en lenguaje comprensible</t>
  </si>
  <si>
    <t>Subcomponente/proceso 2 - Diálogo de doble vía con la ciudadanía y sus organizaciones</t>
  </si>
  <si>
    <t>Subcomponente/proceso 3 - Incentivos para motivar la cultura de la rendición y petición de cuentas</t>
  </si>
  <si>
    <t>Subcomponente/proceso 4 - Evaluación y retroalimentación a la gestión institucional</t>
  </si>
  <si>
    <t>Componente 4: Atención al ciudadano</t>
  </si>
  <si>
    <t>Subcomponente/proceso 1 - Estructura administrativa y Direccionamiento estratégico</t>
  </si>
  <si>
    <t>Subcomponente/proceso 2 - Fortalecimiento de los canales de atención</t>
  </si>
  <si>
    <t>Subcomponente/proceso 3 - Talento Humano</t>
  </si>
  <si>
    <t>Subcomponente/proceso 4 - Normativo y procedimental</t>
  </si>
  <si>
    <t>Subcomponente/proceso 5 - Relacionamiento con el ciudadano</t>
  </si>
  <si>
    <t>Componente 5: Transparencia y Acceso de la Información</t>
  </si>
  <si>
    <t>Subcomponente/proceso 1 - Lineamientos de Transparencia Activa</t>
  </si>
  <si>
    <t>Subcomponente/proceso 2 - Lineamientos de Transparencia Pasiva</t>
  </si>
  <si>
    <t>Subcomponente/proceso 3 - Elaboración de los Instrumentos de Gestión de la Información</t>
  </si>
  <si>
    <t>Subcomponente/proceso 4 - Criterio Diferencial de Accesibilidad</t>
  </si>
  <si>
    <t>Subcomponente/proceso 5 - Monitoreo del Acceso a la Información Pública</t>
  </si>
  <si>
    <t>Escala</t>
  </si>
  <si>
    <t>zona baja</t>
  </si>
  <si>
    <t>0 a 59%</t>
  </si>
  <si>
    <t xml:space="preserve">zona media </t>
  </si>
  <si>
    <t>60 a 79%</t>
  </si>
  <si>
    <t>zona alta</t>
  </si>
  <si>
    <t>80 a 100%</t>
  </si>
  <si>
    <t>Componente 2 - Racionalización de Tramites</t>
  </si>
  <si>
    <t>Esta actividad depende la actualización inventario de información la cual se encuentra en desarrollo.</t>
  </si>
  <si>
    <t>Etiquetas de fila</t>
  </si>
  <si>
    <t>Total general</t>
  </si>
  <si>
    <t>Cuenta de % de Avance</t>
  </si>
  <si>
    <t>ACTIVIDADES PROGRAMADAS</t>
  </si>
  <si>
    <t>ACTIVIDADES CUMPLIDAS</t>
  </si>
  <si>
    <t>% DE AVANCE</t>
  </si>
  <si>
    <t>Subcomponentes PAAC</t>
  </si>
  <si>
    <t>COMPONENTE PAAC</t>
  </si>
  <si>
    <t xml:space="preserve">Para la construcción del Mapa de Riesgos 2018,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A la fecha no se ha adelantado la revisión del contexto estratégico de la Entidad.
Se evidenció la actualización y consolidación del Mapa de Riesgos de corrupción en coordinación con los líderes de cada  proceso. </t>
  </si>
  <si>
    <t>El Mapa de Riesgos de Corrupción 2018 se socializo el día 19 de enero de 2018 y se publicó el 31 de enero de 2018, en la página web de la Entidad.
Teniendo en cuenta que no se recibieron observaciones del Mapa de Riesgos de corrupción publicado no se realizaron ajustes y modificaciones al documento.</t>
  </si>
  <si>
    <t>El seguimiento efectuado por la Oficina de Control Interno en el periodo enero- abril 2018 el cual se encuentra publicado en la pagina web de la Entidad.</t>
  </si>
  <si>
    <t>Ya se encuentra en aplicación el envío por correo certificado de las licencias solicitadas.</t>
  </si>
  <si>
    <t>No se encuentran Informes de realización de las actividades de retroalimentación a la gestión institucional.
La evaluación del proceso de Rendición de Cuentas 2017 realizado por la Oficina de control Interno se encuentra publicado en la web.</t>
  </si>
  <si>
    <t xml:space="preserve">Se encuentran en formulación de la estrategia de sensibilización a nivel nacional de los servidores públicos de la entidad para la prevención de faltas al estatuto disciplinario y de ejecución del cronograma de capacitación a los funcionarios de la entidad en cultura ciudadana y administración publica en el servicio al cliente. </t>
  </si>
  <si>
    <t>Se evidencia el informe de análisis de las Peticiones, Quejas, Reclamos y Denuncias recibidas en el primer trimestre del año y se encuentra publicado en la web.
No se evidencia avance en la formulación del procedimiento de trámite de las PQRSD ni en las campañas a los servidores públicos en la actualización normativa de atención al ciudadano.</t>
  </si>
  <si>
    <t>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t>
  </si>
  <si>
    <t>La Dirección de Informática reporta que la página cumple con los criterios de accesibilidad web, cuenta con las opciones de cambio de fuente en el sitio web y de contraste y espacio para utilizar lenguaje de señas, para personas con discapacidad auditiva.</t>
  </si>
  <si>
    <t>Se evidenció Informe de Peticiones, Quejas, Reclamos, Sugerencias y Denuncias  “PQRSD”, publicado en la página web, en donde se observa que no se realizó traslado de PQRSD a otras instituciones.</t>
  </si>
  <si>
    <t>El Grupo de Comunicación y Prensa vigilan permanentemente que lo publicado en la pagina Web este acorde con la Política de Comunicación Institucional, no obstante no se cuenta con informe de verificación de actualización de la misma.
No se evidencia seguimiento a Matriz de seguimiento GED antes Gobierno en Línea.
Se encuentra en proceso de ejecución la actualización del inventario de información.
La Dirección de Talento Humano ha realizado seguimiento permanente al grado de actualización del SIGEP y campañas de sensibilización para la actualización de la declaración de Bienes y Rentas vigencia 2017.
No se reporta el nivel de actualización de los Tramites en el SUIT.
Se verifica documento de cumplimiento de lineamientos de usabilidad del sitio web. El cual, se tiene en cuenta cuando se crean nuevas opciones o secciones en el sitio web.</t>
  </si>
  <si>
    <t xml:space="preserve">No se recibieron notificaciones de ningún riesgo de corrupción materializado ni solicitud de ajuste a los mismos en el primer periodo del año; no obstante, de las 19 actas de Equipo de Gerencia de las Dependencia, generadas en la vigencia 2018 en ISOLUCION no se evidencia la verificación y análisis de los controles asociados a los Riesgos de corrupción, incumpliendo lo establecido en la Resolución 0912 de 2016 y la apropiación de la metodología de administración de riesgos en la Entidad. </t>
  </si>
  <si>
    <t>Semanalmente se realiza una parrilla de publicación grafica en intranet, web y redes sociales, con los temas de interés de las áreas y que son de impacto a los usuarios y a la ciudadanía, con aproximadamente 60 piezas que se han divulgado en los diferentes medios de difusión, con rotación permanente de la información, registrando respuesta a cada una de las personas que escriben en las redes sociales de la Entidad, respondiendo los requerimientos o direccionándolos a las dependencias correspondientes.
No se ha realizado consulta a los ciudadanos a través de correo electrónico o llamadas, sobre la calidad y oportunidad de las respuestas remitidas por a las Peticiones, Quejas, Reclamos y/o Denuncias presentadas, ni foros ciudadanos participativos por proyectos, temas o servicios, foros virtuales, ferias de la gestión con pabellones temáticos, audiencias públicas participativas presenciales y virtuales, observatorios ciudadanos, mesas de diálogo regionales por temática y reuniones zonales.</t>
  </si>
  <si>
    <t>A 31 de Marzo de 2018, se refleja un acumulado de 274 servidores públicos capacitados, según reporte del Sistema de Información Académica - SIA II,  (asistieron 301 servidores públicos de la Aeronáutica Civil, sin embargo, dado que algunos de ellos tomaron 2 o más capacitaciones, la participación neta es de 274  servidores públicos) en temas de fortalecimiento de la Gestión y la Eficiencia  institucional y Seguridad Operacional y de la Aviación Civil.
En el primer trimestre 797 personas externas han sido capacitadas, según reporte  SIA II.
Se evidenció el Plan de Bienestar Social, el cual fue revisado y aprobado por la Directora de Talento Humano y se encuentra publicado en la web, se llevo a cabo la asignación presupuestal a las  regionales y se viene participando en la organización de las olimpiadas Ministerio de Transporte.
No se ha realizado el sondeo al ciudadano de la percepción del proceso de rendición de cuentas, por cuanto no se ha dado inicio a estas actividades.</t>
  </si>
  <si>
    <t>El Grupo reporta que cuenta con un plan de acción para desarrollarlo en el 2018, no obstante no se encuentra publicado en la web.</t>
  </si>
  <si>
    <t xml:space="preserve">No se han adelantado las actividades del componente relacionadas con: Socialización del Autodiagnóstico a la Norma Técnica Colombiana 6047, evaluación de los canales de atención donde para  medir la efectividad y la  trazabilidad de los requerimientos de los ciudadanos y la actualización y  socialización de los protocolos de atención al ciudadano para garantizar la calidad del servicio, programadas para el primer trimestre 2018. </t>
  </si>
  <si>
    <t>No se ha realizado medición de la percepción de los ciudadanos con respecto a los servicios prestados.</t>
  </si>
  <si>
    <t>Vigencia: 2018</t>
  </si>
  <si>
    <t>Se realizó  análisis de las Peticiones, Quejas, Reclamos y Denuncias recibidas y se listaron las acciones para ser incluidas en el plan de mejoramiento lo cual esta publicado pagina web.
Se encuentra publicado en la web el informe de seguimiento a la Gestión Institucional "Como Vamos".
No se evidencia la definición del responsable de la administración de sitio digital de la Entidad, quien realiza el seguimiento para que las áreas mantengan actualizada la información de la Entidad en la página web.
Semanalmente se realiza una parrilla de publicación grafica en intranet, web y redes sociales, con lenguaje claro y comprensible que se han divulgado en los diferentes medios de difusión, con rotación permanente de la información.
No se ha realizado promoción de canales de participación que ofrece la Entidad de acuerdo a la temática a tratar, ni se ha adelantado el plan de trabajo para audiencia publica de rendición de cuentas de la Entidad.</t>
  </si>
  <si>
    <t>Se efectuó el diseño de la estrategia para lograr mayor nivel de apropiación de la política de riesgos en los servidores públicos - Resolución 912 de 2016, de lo cual semanalmente por el correo institucional se recibe información.  En la Entidad no se ha comenzado la ejecución de los ciclos de la actividad de Inducción y Reinducción programada para la vigencia.</t>
  </si>
  <si>
    <t>_</t>
  </si>
  <si>
    <t>La actividad programada en este subcomponente se reportó en el trimestre anterior y se encuentra en ejecución realizando el envío por correo certificado de las licencias solicitadas.</t>
  </si>
  <si>
    <t>Las actividades programadas en este subcomponente se realizaron en el primer trimestre, el Mapa de Riesgos de Corrupción 2018 se socializo el día 19 de enero de 2018 y se publicó el 31 de enero de 2018, en la página web de la Entidad.</t>
  </si>
  <si>
    <t>% Primer cuatrimestr</t>
  </si>
  <si>
    <t>Promedio</t>
  </si>
  <si>
    <t>DICIEMBRE DE 2018</t>
  </si>
  <si>
    <t>Seguimiento No. 3 - Oficina de Control Interno</t>
  </si>
  <si>
    <t xml:space="preserve">Se llevaron a cabo jornadas de reinducción lideradas por la Dirección de Talento Humano en la que participo la Oficina Asesora de Planeación y en las que se incluyó el tema de riesgos, como una actividad de apropiación de los mismos.
Dando alcance a  259 servidores públicos registrados en los listados de asistencia de cada una de la secciones. </t>
  </si>
  <si>
    <t>Durante el 2017 se desarrollaron FOROS donde se generaron los datos para la actualización del contexto estratégico de la Entidad en la siguiente vigencia, el último foro que se efectuado en 2018 fue el 26 de Noviembre de 2018 enfocado a Concesiones Aeroportuarias.</t>
  </si>
  <si>
    <t>El seguimiento efectuado por la Oficina de Control Interno en el periodo septiembre-diciembre 2018 el cual se publica en la pagina web de la Entidad.</t>
  </si>
  <si>
    <t xml:space="preserve">El Grupo de Organización y Calidad Aeronáutica no recibió notificaciones de ningún riesgo de corrupción materializado ni solicitud de ajuste a los mismos en el cuarto trimestre del año y aunque se debe realizar la revisión en las Actas de Equipo de Gerencia trimestrales de cada proceso en el último cuatrimestre solo se encuentran tres procesos que reportan la ejecución de la actividad. </t>
  </si>
  <si>
    <t>Semanalmente se realiza una parrilla de publicación grafica en intranet, web y redes sociales, con los temas de interés de las áreas y que son de impacto a los usuarios y a la ciudadanía, que se han divulgado en los diferentes medios de difusión, con rotación permanente de la información.
No se ha realizado consulta a los ciudadanos a través de correo electrónico, llamadas o cualquier otro medio, sobre la calidad y oportunidad de las respuestas remitidas por las Peticiones, Quejas, Reclamos y/o Denuncias presentadas.
Se han realizado foros temáticos con participación de los grupos de interés del sector,  pero no se han efectuado foros virtuales, ferias de la gestión con pabellones temáticos, observatorios ciudadanos, mesas de diálogo regionales por temática y reuniones zonales durante el último trimestre.</t>
  </si>
  <si>
    <t>Se publicaron las memorias de los foros y de la rendición de cuentas, se realizó encuesta de percepción y documento de evaluación de la audiencia pública pero estas herramientas no se aplicaron a los demás espacios de rendición de cuentas.</t>
  </si>
  <si>
    <t>-</t>
  </si>
  <si>
    <t>Actividad reportada en el primer periodo.</t>
  </si>
  <si>
    <t>Se evidencia el informe de análisis de las Peticiones, Quejas, Reclamos y Denuncias recibidas en el cuarto trimestre del año y se encuentra publicado en la web, con seguimiento a la cantidad de respuestas emitidas, generaron acciones de mejora.
No se evidencia avance en la formulación del procedimiento de trámite de las PQRSD ni en las campañas a los servidores públicos en la actualización normativa de atención al ciudadano.</t>
  </si>
  <si>
    <t>Se efectuó informe de la encuesta de Satisfacción de los trámites de la Oficina de Transporte Aéreo y se encuentra publicado en la pagina web.</t>
  </si>
  <si>
    <t>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t>
  </si>
  <si>
    <t>La Dirección de Informática reporta que la página cumple con los criterios de accesibilidad web, cuenta con las opciones de cambio de fuente en el sitio web y de contraste y espacio para utilizar lenguaje de señas, para personas con discapacidad auditiva.
La Dirección de Infraestructura Aeroportuaria en sus diseños, adecuaciones y construcción de centros de trabajo o estructuración de proyectos "Aeropuertos Mejorados", contempla la normatividad nacional en materia de accesibilidad del ciudadano en condición de movilidad reducida y se cuenta con plan de acción para mejorar las instalaciones del Nivel Central producto de la visita del CIDDCCA PNP empresa asignada por el DNP para realizar el diagnóstico del cumplimiento de la Norma Técnica 6047 en el Nivel Central.</t>
  </si>
  <si>
    <t>No se realiza seguimiento al traslado de PQRSD a otras instituciones.</t>
  </si>
  <si>
    <t>% Segundo Cuatrimestre</t>
  </si>
  <si>
    <t>Se realizó  análisis de las Peticiones, Quejas, Reclamos y Denuncias recibidas y se listaron las acciones para ser incluidas en el plan de mejoramiento lo cual esta publicado pagina web el 11/01/19.
Se encuentra publicado en la web el informe de seguimiento a la Gestión Institucional "Como Vamos".
No se evidencia la definición del responsable de la administración de sitio digital de la Entidad, quien realiza el seguimiento a los contenidos y actualización de la información de la Entidad en la página web.
Semanalmente se realiza una parrilla de publicación grafica en intranet, web y redes sociales, con lenguaje claro y comprensible que se han divulgado en los diferentes medios de difusión, con rotación permanente de la información.
No se ha realizado promoción de canales de participación que ofrece la Entidad de acuerdo a la temática a tratar.
La Entidad realizó una audiencia pública en coordinación con el Ministerio de Transporte y las entidades adscritas en donde se participó en la elaboración, ejecución y seguimiento del plan de trabajo y los informes se encuentran publicados en la pagina web.</t>
  </si>
  <si>
    <t>31 de  Diciembre  de 2018, se refleja un acumulado de 1556 funcionarios capacitados, ( los cuales asistieron 2,977 funcionarios de la Aeronáutica Civil, sin embargo, dado que algunos de ellos tomaron 2 o más capacitaciones, la participación neta es de 1,556  funcionarios) y cumulado de 3,183  personas capacitadas externas, en temas  de  Seguridad Operacional  y de la Aviación Civil, información reportada por CEA del soportada en el aplicativo SIA II.
Se realizó sondeo a la ciudadanía a través de la pagina web para definir los temas de interés para la rendición de cuentas y encuesta de percepción de la audiencia pública pero no se ha realizado recolección de información sobre la estrategia de rendición de cuentas.</t>
  </si>
  <si>
    <t>En el último trimestre los servidores públicos del Grupo Atención al Ciudadano del Nivel Central participaron en 2 capacitación dictadas por el Programa Nacional de Servicio al Ciudadano del Departamento Nacional de Planeación.</t>
  </si>
  <si>
    <t>El Grupo de Comunicación y Prensa vigilan permanentemente que lo publicado en la pagina Web este acorde con la Política de Comunicación Institucional, no obstante no se cuenta con informe de verificación de actualización de la misma.
Se efectuó el autodiagnóstico MIPG. 
Se encuentra en proceso de ejecución la actualización del inventario de información, por cuanto no se ha sensibilizado al interior de la Entidad.
No se ha realizado la validación de  la información generada por la entidad, identificando la clasificada y la reservada.
No se ha actualizado la Política de publicación en la página web.
El Grupo de Comunicación y Prensa diseñó y publicó un banner para la Intranet recordando la actualización de la Hoja de Vida hasta el 31 de diciembre de 2018.  La Dirección de Talento Humano envío a través de la cuenta informaciondeinteres@aerocivil.gov.co correos recordando la actualización de la hoja de vida y adjunto los links que contienen los instructivos para la actualización de la información.
Se dio cumplimiento a la Directiva presidencial 07 de 2018 para la racionalización de trámites, se aplico la encuesta de Estado simple, Colombia ágil y los resultados se encuentran publicados en la pagina web de la Entidad.
En el portal web no se han hecho mejoras o cambios que impacten el cumplimiento de lineamientos de usabilidad del sitio web.</t>
  </si>
  <si>
    <t>Se atendió la visita de CIDDCCA PNP empresa asignada por el DNP para realizar el diagnóstico del cumplimiento de la Norma Técnica 6047 en el Nivel Central y se recibió el diagnóstico el 19 de diciembre de 2018 el cual fue entregado a la Secretaría General y a la Dirección de Infraestructura con el diagnóstico y cumplimiento de la norma NTC 6047 para el Nivel Central, no se evidencia verificación de cumplimiento en cada una de Direcciones Regionales y Aeropuertos de la Entidad.
Se realizó la autoevaluación de los canales de atención para medir la efectividad y la trazabilidad de los requerimientos de los ciudadanos y se relacionó en el informe de PQRSD su resultado.
Los protocolos de atención al ciudadano para garantizar la calidad del servicio se encuentran publicados, pero no se ha realizado campaña de socialización.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</si>
</sst>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b/>
      <sz val="12"/>
      <name val="Arial"/>
      <family val="2"/>
    </font>
    <font>
      <sz val="12"/>
      <name val="Arial"/>
      <family val="2"/>
    </font>
    <font>
      <sz val="10"/>
      <name val="Arial"/>
      <family val="2"/>
    </font>
    <font>
      <sz val="9"/>
      <color theme="1"/>
      <name val="Arial"/>
      <family val="2"/>
    </font>
    <font>
      <b/>
      <sz val="9"/>
      <color theme="1"/>
      <name val="Arial"/>
      <family val="2"/>
    </font>
    <font>
      <b/>
      <sz val="10"/>
      <color theme="1"/>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28">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indexed="64"/>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4" fillId="0" borderId="0" xfId="0" applyFont="1" applyBorder="1" applyAlignment="1">
      <alignment horizontal="center" vertical="center"/>
    </xf>
    <xf numFmtId="0" fontId="5" fillId="0" borderId="0" xfId="0" applyFont="1" applyBorder="1" applyAlignment="1">
      <alignment horizontal="justify" vertical="center"/>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17" fontId="8" fillId="0" borderId="0" xfId="0"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0" fontId="4" fillId="0" borderId="5" xfId="0" applyFont="1" applyBorder="1" applyAlignment="1">
      <alignment horizontal="center"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justify"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7"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1" fillId="0" borderId="5" xfId="0" applyFont="1" applyBorder="1" applyAlignment="1">
      <alignment horizontal="justify" vertical="center" wrapText="1"/>
    </xf>
    <xf numFmtId="0" fontId="0" fillId="0" borderId="0" xfId="0" pivotButton="1"/>
    <xf numFmtId="0" fontId="0" fillId="0" borderId="0" xfId="0" applyAlignment="1">
      <alignment horizontal="left"/>
    </xf>
    <xf numFmtId="9" fontId="0" fillId="0" borderId="0" xfId="0" applyNumberFormat="1" applyAlignment="1">
      <alignment horizontal="left"/>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0" fillId="0" borderId="19" xfId="0" applyBorder="1"/>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9" fontId="0" fillId="0" borderId="0" xfId="1" applyFont="1" applyAlignment="1">
      <alignment horizontal="center"/>
    </xf>
    <xf numFmtId="0" fontId="0" fillId="0" borderId="0" xfId="0" applyNumberFormat="1"/>
    <xf numFmtId="9" fontId="3" fillId="0" borderId="0" xfId="1" applyNumberFormat="1" applyFont="1" applyBorder="1" applyAlignment="1">
      <alignment horizontal="center" vertical="center"/>
    </xf>
    <xf numFmtId="9" fontId="3" fillId="0" borderId="0" xfId="1" applyNumberFormat="1" applyFont="1" applyBorder="1" applyAlignment="1">
      <alignment horizontal="center" vertical="center" wrapText="1"/>
    </xf>
    <xf numFmtId="9" fontId="7" fillId="0" borderId="0" xfId="1" applyNumberFormat="1" applyFont="1" applyAlignment="1">
      <alignment horizontal="center"/>
    </xf>
    <xf numFmtId="9" fontId="3" fillId="0" borderId="1" xfId="1" applyNumberFormat="1" applyFont="1" applyBorder="1" applyAlignment="1">
      <alignment horizontal="center" vertical="center" wrapText="1"/>
    </xf>
    <xf numFmtId="9" fontId="3" fillId="0" borderId="5" xfId="1" applyNumberFormat="1" applyFont="1" applyBorder="1" applyAlignment="1">
      <alignment horizontal="center" vertical="center" wrapText="1"/>
    </xf>
    <xf numFmtId="9" fontId="3" fillId="0" borderId="6" xfId="1" applyNumberFormat="1" applyFont="1" applyBorder="1" applyAlignment="1">
      <alignment horizontal="center" vertical="center" wrapText="1"/>
    </xf>
    <xf numFmtId="9" fontId="9" fillId="0" borderId="5" xfId="1" applyNumberFormat="1" applyFont="1" applyBorder="1" applyAlignment="1">
      <alignment horizontal="center" vertical="center"/>
    </xf>
    <xf numFmtId="9" fontId="9" fillId="0" borderId="6" xfId="1" applyNumberFormat="1" applyFont="1" applyBorder="1" applyAlignment="1">
      <alignment horizontal="center" vertical="center"/>
    </xf>
    <xf numFmtId="9" fontId="3" fillId="0" borderId="25" xfId="1" applyNumberFormat="1" applyFont="1" applyBorder="1" applyAlignment="1">
      <alignment horizontal="center" vertical="center"/>
    </xf>
    <xf numFmtId="9" fontId="3" fillId="0" borderId="6" xfId="1" applyNumberFormat="1" applyFont="1" applyBorder="1" applyAlignment="1">
      <alignment horizontal="center" vertical="center"/>
    </xf>
    <xf numFmtId="9" fontId="3" fillId="0" borderId="8" xfId="1" applyNumberFormat="1" applyFont="1" applyBorder="1" applyAlignment="1">
      <alignment horizontal="center" vertical="center"/>
    </xf>
    <xf numFmtId="9" fontId="3" fillId="0" borderId="26" xfId="1" applyNumberFormat="1" applyFont="1" applyBorder="1" applyAlignment="1">
      <alignment horizontal="center" vertical="center"/>
    </xf>
    <xf numFmtId="9" fontId="13" fillId="0" borderId="11" xfId="1" applyNumberFormat="1" applyFont="1" applyBorder="1" applyAlignment="1">
      <alignment horizontal="center" vertical="center" wrapText="1"/>
    </xf>
    <xf numFmtId="9" fontId="13" fillId="9" borderId="11" xfId="1" applyNumberFormat="1" applyFont="1" applyFill="1" applyBorder="1" applyAlignment="1">
      <alignment horizontal="center" vertical="center" wrapText="1"/>
    </xf>
    <xf numFmtId="9" fontId="13" fillId="10" borderId="4" xfId="1" applyNumberFormat="1" applyFont="1" applyFill="1" applyBorder="1" applyAlignment="1">
      <alignment horizontal="center" vertical="center" wrapText="1"/>
    </xf>
    <xf numFmtId="9" fontId="13" fillId="11" borderId="14" xfId="1" applyNumberFormat="1" applyFont="1" applyFill="1" applyBorder="1" applyAlignment="1">
      <alignment horizontal="center" vertical="center" wrapText="1"/>
    </xf>
    <xf numFmtId="9" fontId="0" fillId="0" borderId="0" xfId="0" applyNumberFormat="1"/>
    <xf numFmtId="9" fontId="3" fillId="0" borderId="27" xfId="1" applyNumberFormat="1" applyFont="1" applyBorder="1" applyAlignment="1">
      <alignment horizontal="center" vertical="center"/>
    </xf>
    <xf numFmtId="9" fontId="3" fillId="9" borderId="27" xfId="0" applyNumberFormat="1" applyFont="1" applyFill="1" applyBorder="1" applyAlignment="1">
      <alignment horizontal="center"/>
    </xf>
    <xf numFmtId="0" fontId="3" fillId="0" borderId="27" xfId="0" applyFont="1" applyBorder="1" applyAlignment="1">
      <alignment horizontal="center" vertical="center" wrapText="1"/>
    </xf>
    <xf numFmtId="9" fontId="3" fillId="0" borderId="27" xfId="1" applyNumberFormat="1" applyFont="1" applyBorder="1" applyAlignment="1">
      <alignment horizontal="center" vertical="center" wrapText="1"/>
    </xf>
    <xf numFmtId="0" fontId="4" fillId="0" borderId="27" xfId="0" applyFont="1" applyBorder="1" applyAlignment="1">
      <alignment vertical="center" wrapText="1"/>
    </xf>
    <xf numFmtId="0" fontId="4" fillId="0" borderId="27" xfId="0" applyFont="1" applyBorder="1" applyAlignment="1">
      <alignment horizontal="center" vertical="center"/>
    </xf>
    <xf numFmtId="0" fontId="5" fillId="0" borderId="27" xfId="0" applyFont="1" applyBorder="1" applyAlignment="1">
      <alignment horizontal="justify" vertical="center" wrapText="1"/>
    </xf>
    <xf numFmtId="0" fontId="4" fillId="0" borderId="27" xfId="0" applyFont="1" applyBorder="1" applyAlignment="1">
      <alignment horizontal="left" vertical="center" wrapText="1"/>
    </xf>
    <xf numFmtId="0" fontId="4" fillId="0" borderId="27" xfId="0" applyFont="1" applyBorder="1" applyAlignment="1">
      <alignment wrapText="1"/>
    </xf>
    <xf numFmtId="0" fontId="4" fillId="0" borderId="27" xfId="0" applyFont="1" applyFill="1" applyBorder="1" applyAlignment="1">
      <alignment horizontal="left" vertical="center" wrapText="1"/>
    </xf>
    <xf numFmtId="0" fontId="10" fillId="0" borderId="27" xfId="0" applyFont="1" applyBorder="1" applyAlignment="1">
      <alignment vertical="center" wrapText="1"/>
    </xf>
    <xf numFmtId="0" fontId="10" fillId="0" borderId="27" xfId="0" applyFont="1" applyBorder="1" applyAlignment="1">
      <alignment horizontal="center" vertical="center"/>
    </xf>
    <xf numFmtId="9" fontId="9" fillId="0" borderId="27" xfId="1" applyNumberFormat="1" applyFont="1" applyBorder="1" applyAlignment="1">
      <alignment horizontal="center" vertical="center"/>
    </xf>
    <xf numFmtId="0" fontId="11" fillId="0" borderId="27" xfId="0" applyFont="1" applyBorder="1" applyAlignment="1">
      <alignment horizontal="justify" vertical="center" wrapText="1"/>
    </xf>
    <xf numFmtId="9" fontId="0" fillId="0" borderId="0" xfId="1" applyFont="1"/>
    <xf numFmtId="9" fontId="0" fillId="0" borderId="0" xfId="1" applyNumberFormat="1" applyFont="1"/>
    <xf numFmtId="9" fontId="3" fillId="0" borderId="20" xfId="1" applyNumberFormat="1" applyFont="1" applyBorder="1" applyAlignment="1">
      <alignment horizontal="center" vertical="center" wrapText="1"/>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cellXfs>
  <cellStyles count="2">
    <cellStyle name="Normal" xfId="0" builtinId="0"/>
    <cellStyle name="Porcentaje" xfId="1" builtinId="5"/>
  </cellStyles>
  <dxfs count="7">
    <dxf>
      <fill>
        <patternFill>
          <bgColor rgb="FF00B050"/>
        </patternFill>
      </fill>
    </dxf>
    <dxf>
      <fill>
        <patternFill>
          <bgColor rgb="FFFFFF00"/>
        </patternFill>
      </fill>
    </dxf>
    <dxf>
      <fill>
        <patternFill>
          <bgColor rgb="FFFF0000"/>
        </patternFill>
      </fill>
    </dxf>
    <dxf>
      <numFmt numFmtId="13" formatCode="0%"/>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0-ControlInterno/2018/065%20AUDITORIAS%20AL%20SISTEMA%20DE%20CONTROL%20INTERNO/INFORMES%20DE%20LEY/PAAC/Monitoreo%20II%20Trimestre%202018%20PA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MRC"/>
      <sheetName val="Resumen de cumplimiento"/>
      <sheetName val="5_Transparencia"/>
      <sheetName val="2_Estrat_Racionalización"/>
      <sheetName val="3_RC"/>
      <sheetName val="4_Atencion_ciudadano"/>
    </sheetNames>
    <sheetDataSet>
      <sheetData sheetId="0"/>
      <sheetData sheetId="1">
        <row r="3">
          <cell r="B3">
            <v>2</v>
          </cell>
        </row>
        <row r="4">
          <cell r="B4">
            <v>1</v>
          </cell>
        </row>
        <row r="5">
          <cell r="B5">
            <v>0</v>
          </cell>
          <cell r="C5">
            <v>0</v>
          </cell>
        </row>
        <row r="6">
          <cell r="B6">
            <v>2</v>
          </cell>
        </row>
        <row r="7">
          <cell r="B7">
            <v>2</v>
          </cell>
          <cell r="C7">
            <v>2</v>
          </cell>
        </row>
        <row r="8">
          <cell r="B8" t="str">
            <v>-</v>
          </cell>
        </row>
        <row r="10">
          <cell r="B10">
            <v>6</v>
          </cell>
        </row>
        <row r="11">
          <cell r="B11">
            <v>4</v>
          </cell>
          <cell r="C11">
            <v>2</v>
          </cell>
        </row>
        <row r="12">
          <cell r="B12">
            <v>4</v>
          </cell>
        </row>
        <row r="17">
          <cell r="B17">
            <v>1</v>
          </cell>
        </row>
        <row r="18">
          <cell r="B18">
            <v>3</v>
          </cell>
        </row>
        <row r="19">
          <cell r="B19">
            <v>1</v>
          </cell>
        </row>
        <row r="22">
          <cell r="B22">
            <v>2</v>
          </cell>
          <cell r="C22">
            <v>0</v>
          </cell>
        </row>
        <row r="23">
          <cell r="B23">
            <v>1</v>
          </cell>
          <cell r="C23">
            <v>0</v>
          </cell>
        </row>
        <row r="24">
          <cell r="B24">
            <v>2</v>
          </cell>
        </row>
        <row r="25">
          <cell r="B25">
            <v>1</v>
          </cell>
          <cell r="C25">
            <v>0</v>
          </cell>
        </row>
      </sheetData>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sleny Lopez Chaquea" refreshedDate="43511.720951504627" createdVersion="6" refreshedVersion="6" minRefreshableVersion="3" recordCount="20">
  <cacheSource type="worksheet">
    <worksheetSource ref="B3:F23" sheet="SIN COMBINAR"/>
  </cacheSource>
  <cacheFields count="5">
    <cacheField name="Componente" numFmtId="0">
      <sharedItems/>
    </cacheField>
    <cacheField name="Actividades Programadas" numFmtId="0">
      <sharedItems containsMixedTypes="1" containsNumber="1" containsInteger="1" minValue="0" maxValue="9"/>
    </cacheField>
    <cacheField name="Actividades Cumplidas" numFmtId="0">
      <sharedItems containsMixedTypes="1" containsNumber="1" minValue="0" maxValue="3.6"/>
    </cacheField>
    <cacheField name="% de Avance" numFmtId="9">
      <sharedItems containsBlank="1" containsMixedTypes="1" containsNumber="1" minValue="0" maxValue="1" count="16">
        <n v="1"/>
        <n v="0.7"/>
        <s v="_"/>
        <n v="0.05"/>
        <m/>
        <n v="0.6"/>
        <n v="0.5"/>
        <n v="0.75"/>
        <n v="0.625"/>
        <s v="-"/>
        <n v="0.66666666666666663"/>
        <n v="0.33333333333333331"/>
        <n v="0.22222222222222221"/>
        <n v="0"/>
        <n v="0.25" u="1"/>
        <n v="0.375" u="1"/>
      </sharedItems>
    </cacheField>
    <cacheField name="Observacione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s v="Subcomponente/proceso 1 - Política de Administración de Riesgos"/>
    <n v="1"/>
    <n v="1"/>
    <x v="0"/>
    <s v="Se efectuó el diseño de la estrategia para lograr mayor nivel de apropiación de la política de riesgos en los servidores públicos - Resolución 912 de 2016, de lo cual semanalmente por el correo institucional se recibe información.  En la Entidad no se ha comenzado la ejecución de los ciclos de la actividad de Inducción y Reinducción programada para la vigencia."/>
  </r>
  <r>
    <s v="Subcomponente/proceso 2 - Construcción del Mapa de Riesgos de Corrupción"/>
    <n v="1"/>
    <n v="0.7"/>
    <x v="1"/>
    <s v="Para la construcción del Mapa de Riesgos 2018,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_x000a_A la fecha no se ha adelantado la revisión del contexto estratégico de la Entidad._x000a_Se evidenció la actualización y consolidación del Mapa de Riesgos de corrupción en coordinación con los líderes de cada  proceso. "/>
  </r>
  <r>
    <s v="Subcomponente/proceso 3 - Consulta y divulgación"/>
    <n v="0"/>
    <n v="0"/>
    <x v="2"/>
    <s v="El Mapa de Riesgos de Corrupción 2018 se socializo el día 19 de enero de 2018 y se publicó el 31 de enero de 2018, en la página web de la Entidad._x000a_Teniendo en cuenta que no se recibieron observaciones del Mapa de Riesgos de corrupción publicado no se realizaron ajustes y modificaciones al documento."/>
  </r>
  <r>
    <s v="Subcomponente/proceso 4 - Monitorio y revisión"/>
    <n v="2"/>
    <n v="0.1"/>
    <x v="3"/>
    <s v="No se recibieron notificaciones de ningún riesgo de corrupción materializado ni solicitud de ajuste a los mismos en el primer periodo del año; no obstante, de las 19 actas de Equipo de Gerencia de las Dependencia, generadas en la vigencia 2018 en ISOLUCION no se evidencia la verificación y análisis de los controles asociados a los Riesgos de corrupción, incumpliendo lo establecido en la Resolución 0912 de 2016 y la apropiación de la metodología de administración de riesgos en la Entidad. "/>
  </r>
  <r>
    <s v="Subcomponente/proceso 5 - Seguimiento"/>
    <n v="2"/>
    <n v="2"/>
    <x v="0"/>
    <s v="El seguimiento efectuado por la Oficina de Control Interno en el periodo enero- abril 2018 el cual se encuentra publicado en la pagina web de la Entidad."/>
  </r>
  <r>
    <s v=" Trámites a racionalizar"/>
    <s v="-"/>
    <s v="-"/>
    <x v="4"/>
    <s v="Ya se encuentra en aplicación el envío por correo certificado de las licencias solicitadas."/>
  </r>
  <r>
    <s v="Subcomponente/proceso 1 - Información de calidad y en lenguaje comprensible"/>
    <n v="6"/>
    <n v="3.6"/>
    <x v="5"/>
    <s v="Se realizó  análisis de las Peticiones, Quejas, Reclamos y Denuncias recibidas y se listaron las acciones para ser incluidas en el plan de mejoramiento lo cual esta publicado pagina web._x000a_Se encuentra publicado en la web el informe de seguimiento a la Gestión Institucional &quot;Como Vamos&quot;._x000a_No se evidencia la definición del responsable de la administración de sitio digital de la Entidad, quien realiza el seguimiento para que las áreas mantengan actualizada la información de la Entidad en la página web._x000a_Semanalmente se realiza una parrilla de publicación grafica en intranet, web y redes sociales, con lenguaje claro y comprensible que se han divulgado en los diferentes medios de difusión, con rotación permanente de la información._x000a_No se ha realizado promoción de canales de participación que ofrece la Entidad de acuerdo a la temática a tratar, ni se ha adelantado el plan de trabajo para audiencia publica de rendición de cuentas de la Entidad."/>
  </r>
  <r>
    <s v="Subcomponente/proceso 2 - Diálogo de doble vía con la ciudadanía y sus organizaciones"/>
    <n v="4"/>
    <n v="2"/>
    <x v="6"/>
    <s v="Semanalmente se realiza una parrilla de publicación grafica en intranet, web y redes sociales, con los temas de interés de las áreas y que son de impacto a los usuarios y a la ciudadanía, con aproximadamente 60 piezas que se han divulgado en los diferentes medios de difusión, con rotación permanente de la información, registrando respuesta a cada una de las personas que escriben en las redes sociales de la Entidad, respondiendo los requerimientos o direccionándolos a las dependencias correspondientes._x000a_No se ha realizado consulta a los ciudadanos a través de correo electrónico o llamadas, sobre la calidad y oportunidad de las respuestas remitidas por a las Peticiones, Quejas, Reclamos y/o Denuncias presentadas, ni foros ciudadanos participativos por proyectos, temas o servicios, foros virtuales, ferias de la gestión con pabellones temáticos, audiencias públicas participativas presenciales y virtuales, observatorios ciudadanos, mesas de diálogo regionales por temática y reuniones zonales."/>
  </r>
  <r>
    <s v="Subcomponente/proceso 3 - Incentivos para motivar la cultura de la rendición y petición de cuentas"/>
    <n v="4"/>
    <n v="3"/>
    <x v="7"/>
    <s v="A 31 de Marzo de 2018, se refleja un acumulado de 274 servidores públicos capacitados, según reporte del Sistema de Información Académica - SIA II,  (asistieron 301 servidores públicos de la Aeronáutica Civil, sin embargo, dado que algunos de ellos tomaron 2 o más capacitaciones, la participación neta es de 274  servidores públicos) en temas de fortalecimiento de la Gestión y la Eficiencia  institucional y Seguridad Operacional y de la Aviación Civil._x000a_En el primer trimestre 797 personas externas han sido capacitadas, según reporte  SIA II._x000a_Se evidenció el Plan de Bienestar Social, el cual fue revisado y aprobado por la Directora de Talento Humano y se encuentra publicado en la web, se llevo a cabo la asignación presupuestal a las  regionales y se viene participando en la organización de las olimpiadas Ministerio de Transporte._x000a__x000a_No se ha realizado el sondeo al ciudadano de la percepción del proceso de rendición de cuentas, por cuanto no se ha dado inicio a estas actividades."/>
  </r>
  <r>
    <s v="Subcomponente/proceso 4 - Evaluación y retroalimentación a la gestión institucional"/>
    <n v="4"/>
    <n v="2.5"/>
    <x v="8"/>
    <s v="No se encuentran Informes de realización de las actividades de retroalimentación a la gestión institucional._x000a_La evaluación del proceso de Rendición de Cuentas 2017 realizado por la Oficina de control Interno se encuentra publicado en la web."/>
  </r>
  <r>
    <s v="Subcomponente/proceso 1 - Estructura administrativa y Direccionamiento estratégico"/>
    <s v="-"/>
    <s v="-"/>
    <x v="9"/>
    <s v="El Grupo reporta que cuenta con un plan de acción para desarrollarlo en el 2018, no obstante no se encuentra publicado en la web."/>
  </r>
  <r>
    <s v="Subcomponente/proceso 2 - Fortalecimiento de los canales de atención"/>
    <n v="3"/>
    <n v="2"/>
    <x v="10"/>
    <s v="No se han adelantado las actividades del componente relacionadas con: Socialización del Autodiagnóstico a la Norma Técnica Colombiana 6047, evaluación de los canales de atención donde para  medir la efectividad y la  trazabilidad de los requerimientos de los ciudadanos y la actualización y  socialización de los protocolos de atención al ciudadano para garantizar la calidad del servicio, programadas para el primer trimestre 2018. "/>
  </r>
  <r>
    <s v="Subcomponente/proceso 3 - Talento Humano"/>
    <n v="1"/>
    <n v="0.5"/>
    <x v="6"/>
    <s v="Se encuentran en formulación de la estrategia de sensibilización a nivel nacional de los servidores públicos de la entidad para la prevención de faltas al estatuto disciplinario y de ejecución del cronograma de capacitación a los funcionarios de la entidad en cultura ciudadana y administración publica en el servicio al cliente. "/>
  </r>
  <r>
    <s v="Subcomponente/proceso 4 - Normativo y procedimental"/>
    <n v="3"/>
    <n v="1"/>
    <x v="11"/>
    <s v="Se evidencia el informe de análisis de las Peticiones, Quejas, Reclamos y Denuncias recibidas en el primer trimestre del año y se encuentra publicado en la web._x000a_No se evidencia avance en la formulación del procedimiento de trámite de las PQRSD ni en las campañas a los servidores públicos en la actualización normativa de atención al ciudadano."/>
  </r>
  <r>
    <s v="Subcomponente/proceso 5 - Relacionamiento con el ciudadano"/>
    <n v="1"/>
    <n v="0.7"/>
    <x v="1"/>
    <s v="No se ha realizado medición de la percepción de los ciudadanos con respecto a los servicios prestados."/>
  </r>
  <r>
    <s v="Subcomponente/proceso 1 - Lineamientos de Transparencia Activa"/>
    <n v="9"/>
    <n v="2"/>
    <x v="12"/>
    <s v="El Grupo de Comunicación y Prensa vigilan permanentemente que lo publicado en la pagina Web este acorde con la Política de Comunicación Institucional, no obstante no se cuenta con informe de verificación de actualización de la misma._x000a_No se evidencia seguimiento a Matriz de seguimiento GED antes Gobierno en Línea._x000a_Se encuentra en proceso de ejecución la actualización del inventario de información._x000a_La Dirección de Talento Humano ha realizado seguimiento permanente al grado de actualización del SIGEP y campañas de sensibilización para la actualización de la declaración de Bienes y Rentas vigencia 2017._x000a_No se reporta el nivel de actualización de los Tramites en el SUIT._x000a_Se verifica documento de cumplimiento de lineamientos de usabilidad del sitio web. El cual, se tiene en cuenta cuando se crean nuevas opciones o secciones en el sitio web."/>
  </r>
  <r>
    <s v="Subcomponente/proceso 2 - Lineamientos de Transparencia Pasiva"/>
    <n v="2"/>
    <n v="0"/>
    <x v="13"/>
    <s v="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
  </r>
  <r>
    <s v="Subcomponente/proceso 3 - Elaboración de los Instrumentos de Gestión de la Información"/>
    <n v="1"/>
    <n v="0"/>
    <x v="13"/>
    <s v="Esta actividad depende la actualización inventario de información la cual se encuentra en desarrollo."/>
  </r>
  <r>
    <s v="Subcomponente/proceso 4 - Criterio Diferencial de Accesibilidad"/>
    <n v="2"/>
    <n v="1"/>
    <x v="6"/>
    <s v="La Dirección de Informática reporta que la página cumple con los criterios de accesibilidad web, cuenta con las opciones de cambio de fuente en el sitio web y de contraste y espacio para utilizar lenguaje de señas, para personas con discapacidad auditiva."/>
  </r>
  <r>
    <s v="Subcomponente/proceso 5 - Monitoreo del Acceso a la Información Pública"/>
    <n v="1"/>
    <n v="0"/>
    <x v="13"/>
    <s v="Se evidenció Informe de Peticiones, Quejas, Reclamos, Sugerencias y Denuncias  “PQRSD”, publicado en la página web, en donde se observa que no se realizó traslado de PQRSD a otras institucion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5">
    <pivotField showAll="0"/>
    <pivotField showAll="0"/>
    <pivotField showAll="0"/>
    <pivotField axis="axisRow" dataField="1" showAll="0">
      <items count="17">
        <item x="13"/>
        <item m="1" x="14"/>
        <item x="11"/>
        <item m="1" x="15"/>
        <item x="6"/>
        <item x="5"/>
        <item x="10"/>
        <item x="0"/>
        <item h="1" x="4"/>
        <item h="1" x="1"/>
        <item h="1" x="2"/>
        <item h="1" x="3"/>
        <item h="1" x="7"/>
        <item h="1" x="8"/>
        <item h="1" x="9"/>
        <item h="1" x="12"/>
        <item t="default"/>
      </items>
    </pivotField>
    <pivotField showAll="0"/>
  </pivotFields>
  <rowFields count="1">
    <field x="3"/>
  </rowFields>
  <rowItems count="7">
    <i>
      <x/>
    </i>
    <i>
      <x v="2"/>
    </i>
    <i>
      <x v="4"/>
    </i>
    <i>
      <x v="5"/>
    </i>
    <i>
      <x v="6"/>
    </i>
    <i>
      <x v="7"/>
    </i>
    <i t="grand">
      <x/>
    </i>
  </rowItems>
  <colItems count="1">
    <i/>
  </colItems>
  <dataFields count="1">
    <dataField name="Cuenta de % de Avance" fld="3" subtotal="count" baseField="0" baseItem="0"/>
  </dataFields>
  <formats count="1">
    <format dxfId="3">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topLeftCell="A22" zoomScaleNormal="100" workbookViewId="0">
      <selection activeCell="E25" sqref="E25"/>
    </sheetView>
  </sheetViews>
  <sheetFormatPr baseColWidth="10" defaultRowHeight="15" x14ac:dyDescent="0.25"/>
  <cols>
    <col min="1" max="1" width="85.28515625" style="36" customWidth="1"/>
    <col min="2" max="3" width="16.140625" customWidth="1"/>
    <col min="4" max="4" width="11.5703125" style="76" customWidth="1"/>
    <col min="5" max="5" width="68.7109375" customWidth="1"/>
  </cols>
  <sheetData>
    <row r="1" spans="1:5" ht="20.25" x14ac:dyDescent="0.25">
      <c r="A1" s="103" t="s">
        <v>0</v>
      </c>
      <c r="B1" s="103"/>
      <c r="C1" s="103"/>
      <c r="D1" s="103"/>
      <c r="E1" s="103"/>
    </row>
    <row r="2" spans="1:5" ht="15.75" x14ac:dyDescent="0.25">
      <c r="A2" s="29"/>
      <c r="B2" s="1"/>
      <c r="C2" s="1"/>
      <c r="D2" s="60"/>
      <c r="E2" s="2"/>
    </row>
    <row r="3" spans="1:5" ht="15.75" x14ac:dyDescent="0.25">
      <c r="A3" s="30" t="s">
        <v>1</v>
      </c>
      <c r="B3" s="1"/>
      <c r="C3" s="1"/>
      <c r="D3" s="61"/>
      <c r="E3" s="3"/>
    </row>
    <row r="4" spans="1:5" ht="15.75" x14ac:dyDescent="0.25">
      <c r="A4" s="30" t="s">
        <v>66</v>
      </c>
      <c r="B4" s="1"/>
      <c r="C4" s="1"/>
      <c r="D4" s="61"/>
      <c r="E4" s="4"/>
    </row>
    <row r="5" spans="1:5" ht="15.75" x14ac:dyDescent="0.25">
      <c r="A5" s="31"/>
      <c r="B5" s="1"/>
      <c r="C5" s="1"/>
      <c r="D5" s="61"/>
      <c r="E5" s="3"/>
    </row>
    <row r="6" spans="1:5" ht="20.25" x14ac:dyDescent="0.25">
      <c r="A6" s="104" t="s">
        <v>75</v>
      </c>
      <c r="B6" s="104"/>
      <c r="C6" s="104"/>
      <c r="D6" s="104"/>
      <c r="E6" s="104"/>
    </row>
    <row r="7" spans="1:5" ht="15.75" x14ac:dyDescent="0.25">
      <c r="A7" s="105" t="s">
        <v>2</v>
      </c>
      <c r="B7" s="105"/>
      <c r="C7" s="106" t="s">
        <v>74</v>
      </c>
      <c r="D7" s="107"/>
      <c r="E7" s="107"/>
    </row>
    <row r="8" spans="1:5" ht="16.5" thickBot="1" x14ac:dyDescent="0.3">
      <c r="A8" s="30"/>
      <c r="B8" s="1"/>
      <c r="C8" s="5"/>
      <c r="D8" s="62"/>
      <c r="E8" s="6"/>
    </row>
    <row r="9" spans="1:5" ht="32.25" thickBot="1" x14ac:dyDescent="0.3">
      <c r="A9" s="7" t="s">
        <v>3</v>
      </c>
      <c r="B9" s="7" t="s">
        <v>4</v>
      </c>
      <c r="C9" s="7" t="s">
        <v>5</v>
      </c>
      <c r="D9" s="63" t="s">
        <v>6</v>
      </c>
      <c r="E9" s="7" t="s">
        <v>7</v>
      </c>
    </row>
    <row r="10" spans="1:5" ht="16.5" thickBot="1" x14ac:dyDescent="0.3">
      <c r="A10" s="108" t="s">
        <v>8</v>
      </c>
      <c r="B10" s="109"/>
      <c r="C10" s="109"/>
      <c r="D10" s="109"/>
      <c r="E10" s="110"/>
    </row>
    <row r="11" spans="1:5" ht="76.5" x14ac:dyDescent="0.25">
      <c r="A11" s="32" t="s">
        <v>9</v>
      </c>
      <c r="B11" s="46">
        <v>1</v>
      </c>
      <c r="C11" s="47">
        <v>1</v>
      </c>
      <c r="D11" s="64">
        <f>C11/B11</f>
        <v>1</v>
      </c>
      <c r="E11" s="9" t="s">
        <v>76</v>
      </c>
    </row>
    <row r="12" spans="1:5" ht="51" x14ac:dyDescent="0.25">
      <c r="A12" s="14" t="s">
        <v>10</v>
      </c>
      <c r="B12" s="48">
        <f>+'[1]Resumen de cumplimiento'!B4</f>
        <v>1</v>
      </c>
      <c r="C12" s="49">
        <v>0.7</v>
      </c>
      <c r="D12" s="65">
        <f t="shared" ref="D12:D22" si="0">C12/B12</f>
        <v>0.7</v>
      </c>
      <c r="E12" s="10" t="s">
        <v>77</v>
      </c>
    </row>
    <row r="13" spans="1:5" ht="51" x14ac:dyDescent="0.25">
      <c r="A13" s="14" t="s">
        <v>11</v>
      </c>
      <c r="B13" s="48">
        <f>+'[1]Resumen de cumplimiento'!B5</f>
        <v>0</v>
      </c>
      <c r="C13" s="49">
        <f>+'[1]Resumen de cumplimiento'!C5</f>
        <v>0</v>
      </c>
      <c r="D13" s="65" t="s">
        <v>69</v>
      </c>
      <c r="E13" s="10" t="s">
        <v>71</v>
      </c>
    </row>
    <row r="14" spans="1:5" ht="63.75" x14ac:dyDescent="0.25">
      <c r="A14" s="14" t="s">
        <v>12</v>
      </c>
      <c r="B14" s="48">
        <f>+'[1]Resumen de cumplimiento'!B6</f>
        <v>2</v>
      </c>
      <c r="C14" s="49">
        <v>0.1</v>
      </c>
      <c r="D14" s="65">
        <f t="shared" si="0"/>
        <v>0.05</v>
      </c>
      <c r="E14" s="10" t="s">
        <v>79</v>
      </c>
    </row>
    <row r="15" spans="1:5" ht="26.25" thickBot="1" x14ac:dyDescent="0.3">
      <c r="A15" s="33" t="s">
        <v>13</v>
      </c>
      <c r="B15" s="50">
        <f>+'[1]Resumen de cumplimiento'!B7</f>
        <v>2</v>
      </c>
      <c r="C15" s="51">
        <f>+'[1]Resumen de cumplimiento'!C7</f>
        <v>2</v>
      </c>
      <c r="D15" s="65">
        <f t="shared" si="0"/>
        <v>1</v>
      </c>
      <c r="E15" s="9" t="s">
        <v>78</v>
      </c>
    </row>
    <row r="16" spans="1:5" ht="16.5" thickBot="1" x14ac:dyDescent="0.3">
      <c r="A16" s="111" t="s">
        <v>39</v>
      </c>
      <c r="B16" s="112"/>
      <c r="C16" s="112"/>
      <c r="D16" s="112"/>
      <c r="E16" s="113"/>
    </row>
    <row r="17" spans="1:5" ht="39" thickBot="1" x14ac:dyDescent="0.3">
      <c r="A17" s="15" t="s">
        <v>14</v>
      </c>
      <c r="B17" s="8" t="str">
        <f>+'[1]Resumen de cumplimiento'!$B$8</f>
        <v>-</v>
      </c>
      <c r="C17" s="8" t="str">
        <f>+'[1]Resumen de cumplimiento'!$B$8</f>
        <v>-</v>
      </c>
      <c r="D17" s="65" t="s">
        <v>69</v>
      </c>
      <c r="E17" s="9" t="s">
        <v>70</v>
      </c>
    </row>
    <row r="18" spans="1:5" ht="16.5" thickBot="1" x14ac:dyDescent="0.3">
      <c r="A18" s="94" t="s">
        <v>15</v>
      </c>
      <c r="B18" s="95"/>
      <c r="C18" s="95"/>
      <c r="D18" s="95"/>
      <c r="E18" s="96"/>
    </row>
    <row r="19" spans="1:5" ht="216.75" x14ac:dyDescent="0.25">
      <c r="A19" s="11" t="s">
        <v>16</v>
      </c>
      <c r="B19" s="52">
        <f>+'[1]Resumen de cumplimiento'!B10</f>
        <v>6</v>
      </c>
      <c r="C19" s="53">
        <v>3.6</v>
      </c>
      <c r="D19" s="66">
        <f t="shared" si="0"/>
        <v>0.6</v>
      </c>
      <c r="E19" s="37" t="s">
        <v>90</v>
      </c>
    </row>
    <row r="20" spans="1:5" ht="153" x14ac:dyDescent="0.25">
      <c r="A20" s="12" t="s">
        <v>17</v>
      </c>
      <c r="B20" s="54">
        <f>+'[1]Resumen de cumplimiento'!B11</f>
        <v>4</v>
      </c>
      <c r="C20" s="55">
        <f>+'[1]Resumen de cumplimiento'!C11</f>
        <v>2</v>
      </c>
      <c r="D20" s="67">
        <f t="shared" si="0"/>
        <v>0.5</v>
      </c>
      <c r="E20" s="10" t="s">
        <v>80</v>
      </c>
    </row>
    <row r="21" spans="1:5" ht="140.25" x14ac:dyDescent="0.25">
      <c r="A21" s="12" t="s">
        <v>18</v>
      </c>
      <c r="B21" s="54">
        <f>+'[1]Resumen de cumplimiento'!B12</f>
        <v>4</v>
      </c>
      <c r="C21" s="55">
        <v>3</v>
      </c>
      <c r="D21" s="67">
        <f t="shared" si="0"/>
        <v>0.75</v>
      </c>
      <c r="E21" s="10" t="s">
        <v>91</v>
      </c>
    </row>
    <row r="22" spans="1:5" ht="51.75" thickBot="1" x14ac:dyDescent="0.3">
      <c r="A22" s="11" t="s">
        <v>19</v>
      </c>
      <c r="B22" s="56">
        <v>4</v>
      </c>
      <c r="C22" s="57">
        <v>2.5</v>
      </c>
      <c r="D22" s="66">
        <f t="shared" si="0"/>
        <v>0.625</v>
      </c>
      <c r="E22" s="10" t="s">
        <v>81</v>
      </c>
    </row>
    <row r="23" spans="1:5" ht="16.5" thickBot="1" x14ac:dyDescent="0.3">
      <c r="A23" s="97" t="s">
        <v>20</v>
      </c>
      <c r="B23" s="98"/>
      <c r="C23" s="98"/>
      <c r="D23" s="98"/>
      <c r="E23" s="99"/>
    </row>
    <row r="24" spans="1:5" ht="30" x14ac:dyDescent="0.25">
      <c r="A24" s="13" t="s">
        <v>21</v>
      </c>
      <c r="B24" s="46" t="s">
        <v>82</v>
      </c>
      <c r="C24" s="47" t="s">
        <v>82</v>
      </c>
      <c r="D24" s="68" t="s">
        <v>82</v>
      </c>
      <c r="E24" s="9" t="s">
        <v>83</v>
      </c>
    </row>
    <row r="25" spans="1:5" ht="153" x14ac:dyDescent="0.25">
      <c r="A25" s="14" t="s">
        <v>22</v>
      </c>
      <c r="B25" s="48">
        <v>3</v>
      </c>
      <c r="C25" s="49">
        <v>2</v>
      </c>
      <c r="D25" s="69">
        <f t="shared" ref="D25:D34" si="1">+C25/B25</f>
        <v>0.66666666666666663</v>
      </c>
      <c r="E25" s="10" t="s">
        <v>94</v>
      </c>
    </row>
    <row r="26" spans="1:5" ht="38.25" x14ac:dyDescent="0.25">
      <c r="A26" s="14" t="s">
        <v>23</v>
      </c>
      <c r="B26" s="48">
        <f>+'[1]Resumen de cumplimiento'!B17</f>
        <v>1</v>
      </c>
      <c r="C26" s="49">
        <v>0.5</v>
      </c>
      <c r="D26" s="69">
        <f t="shared" si="1"/>
        <v>0.5</v>
      </c>
      <c r="E26" s="10" t="s">
        <v>92</v>
      </c>
    </row>
    <row r="27" spans="1:5" ht="89.25" x14ac:dyDescent="0.25">
      <c r="A27" s="14" t="s">
        <v>24</v>
      </c>
      <c r="B27" s="48">
        <f>+'[1]Resumen de cumplimiento'!B18</f>
        <v>3</v>
      </c>
      <c r="C27" s="49">
        <v>1</v>
      </c>
      <c r="D27" s="69">
        <f t="shared" si="1"/>
        <v>0.33333333333333331</v>
      </c>
      <c r="E27" s="10" t="s">
        <v>84</v>
      </c>
    </row>
    <row r="28" spans="1:5" ht="26.25" thickBot="1" x14ac:dyDescent="0.3">
      <c r="A28" s="13" t="s">
        <v>25</v>
      </c>
      <c r="B28" s="50">
        <f>+'[1]Resumen de cumplimiento'!B19</f>
        <v>1</v>
      </c>
      <c r="C28" s="51">
        <v>0.7</v>
      </c>
      <c r="D28" s="70">
        <f t="shared" si="1"/>
        <v>0.7</v>
      </c>
      <c r="E28" s="9" t="s">
        <v>85</v>
      </c>
    </row>
    <row r="29" spans="1:5" ht="16.5" thickBot="1" x14ac:dyDescent="0.3">
      <c r="A29" s="100" t="s">
        <v>26</v>
      </c>
      <c r="B29" s="101"/>
      <c r="C29" s="101"/>
      <c r="D29" s="101"/>
      <c r="E29" s="102"/>
    </row>
    <row r="30" spans="1:5" ht="331.5" x14ac:dyDescent="0.25">
      <c r="A30" s="15" t="s">
        <v>27</v>
      </c>
      <c r="B30" s="46">
        <v>9</v>
      </c>
      <c r="C30" s="47">
        <v>2</v>
      </c>
      <c r="D30" s="68">
        <f>+C30/B30</f>
        <v>0.22222222222222221</v>
      </c>
      <c r="E30" s="9" t="s">
        <v>93</v>
      </c>
    </row>
    <row r="31" spans="1:5" ht="63.75" x14ac:dyDescent="0.25">
      <c r="A31" s="14" t="s">
        <v>28</v>
      </c>
      <c r="B31" s="48">
        <f>+'[1]Resumen de cumplimiento'!B22</f>
        <v>2</v>
      </c>
      <c r="C31" s="49">
        <f>+'[1]Resumen de cumplimiento'!C22</f>
        <v>0</v>
      </c>
      <c r="D31" s="71">
        <f t="shared" si="1"/>
        <v>0</v>
      </c>
      <c r="E31" s="10" t="s">
        <v>86</v>
      </c>
    </row>
    <row r="32" spans="1:5" ht="30" x14ac:dyDescent="0.25">
      <c r="A32" s="14" t="s">
        <v>29</v>
      </c>
      <c r="B32" s="48">
        <f>+'[1]Resumen de cumplimiento'!B23</f>
        <v>1</v>
      </c>
      <c r="C32" s="49">
        <f>+'[1]Resumen de cumplimiento'!C23</f>
        <v>0</v>
      </c>
      <c r="D32" s="69">
        <f t="shared" si="1"/>
        <v>0</v>
      </c>
      <c r="E32" s="10" t="s">
        <v>40</v>
      </c>
    </row>
    <row r="33" spans="1:5" ht="140.25" x14ac:dyDescent="0.25">
      <c r="A33" s="16" t="s">
        <v>30</v>
      </c>
      <c r="B33" s="48">
        <f>+'[1]Resumen de cumplimiento'!B24</f>
        <v>2</v>
      </c>
      <c r="C33" s="49">
        <v>1</v>
      </c>
      <c r="D33" s="69">
        <f t="shared" si="1"/>
        <v>0.5</v>
      </c>
      <c r="E33" s="10" t="s">
        <v>87</v>
      </c>
    </row>
    <row r="34" spans="1:5" ht="16.5" thickBot="1" x14ac:dyDescent="0.3">
      <c r="A34" s="17" t="s">
        <v>31</v>
      </c>
      <c r="B34" s="50">
        <f>+'[1]Resumen de cumplimiento'!B25</f>
        <v>1</v>
      </c>
      <c r="C34" s="51">
        <f>+'[1]Resumen de cumplimiento'!C25</f>
        <v>0</v>
      </c>
      <c r="D34" s="70">
        <f t="shared" si="1"/>
        <v>0</v>
      </c>
      <c r="E34" s="18" t="s">
        <v>88</v>
      </c>
    </row>
    <row r="35" spans="1:5" ht="16.5" thickBot="1" x14ac:dyDescent="0.3">
      <c r="A35" s="34"/>
      <c r="B35" s="1"/>
      <c r="C35" s="1"/>
      <c r="D35" s="61"/>
      <c r="E35" s="19"/>
    </row>
    <row r="36" spans="1:5" ht="15.75" thickBot="1" x14ac:dyDescent="0.3">
      <c r="A36" s="35"/>
      <c r="B36" s="20" t="s">
        <v>32</v>
      </c>
      <c r="C36" s="21"/>
      <c r="D36" s="72"/>
      <c r="E36" s="22"/>
    </row>
    <row r="37" spans="1:5" ht="15.75" thickBot="1" x14ac:dyDescent="0.3">
      <c r="A37" s="35"/>
      <c r="B37" s="23" t="s">
        <v>33</v>
      </c>
      <c r="C37" s="24" t="s">
        <v>34</v>
      </c>
      <c r="D37" s="73"/>
      <c r="E37" s="22"/>
    </row>
    <row r="38" spans="1:5" ht="15.75" thickBot="1" x14ac:dyDescent="0.3">
      <c r="A38" s="35"/>
      <c r="B38" s="25" t="s">
        <v>35</v>
      </c>
      <c r="C38" s="26" t="s">
        <v>36</v>
      </c>
      <c r="D38" s="74"/>
      <c r="E38" s="22"/>
    </row>
    <row r="39" spans="1:5" ht="15.75" thickBot="1" x14ac:dyDescent="0.3">
      <c r="A39" s="35"/>
      <c r="B39" s="27" t="s">
        <v>37</v>
      </c>
      <c r="C39" s="28" t="s">
        <v>38</v>
      </c>
      <c r="D39" s="75"/>
      <c r="E39" s="22"/>
    </row>
  </sheetData>
  <mergeCells count="9">
    <mergeCell ref="A18:E18"/>
    <mergeCell ref="A23:E23"/>
    <mergeCell ref="A29:E29"/>
    <mergeCell ref="A1:E1"/>
    <mergeCell ref="A6:E6"/>
    <mergeCell ref="A7:B7"/>
    <mergeCell ref="C7:E7"/>
    <mergeCell ref="A10:E10"/>
    <mergeCell ref="A16:E16"/>
  </mergeCells>
  <conditionalFormatting sqref="D19:D22 D24:D28 D30:D34 D17 D11:D15">
    <cfRule type="cellIs" dxfId="6" priority="1" operator="between">
      <formula>0</formula>
      <formula>0.5999</formula>
    </cfRule>
    <cfRule type="cellIs" dxfId="5" priority="2" operator="between">
      <formula>0.6</formula>
      <formula>0.7999</formula>
    </cfRule>
    <cfRule type="cellIs" dxfId="4" priority="3" operator="between">
      <formula>0.8</formula>
      <formula>1</formula>
    </cfRule>
  </conditionalFormatting>
  <pageMargins left="0.70866141732283472" right="0.70866141732283472" top="0.74803149606299213" bottom="0.74803149606299213"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workbookViewId="0">
      <selection activeCell="A5" sqref="A5"/>
    </sheetView>
  </sheetViews>
  <sheetFormatPr baseColWidth="10" defaultRowHeight="15" x14ac:dyDescent="0.25"/>
  <cols>
    <col min="1" max="1" width="17.5703125" bestFit="1" customWidth="1"/>
    <col min="2" max="2" width="21.85546875" bestFit="1" customWidth="1"/>
  </cols>
  <sheetData>
    <row r="3" spans="1:2" x14ac:dyDescent="0.25">
      <c r="A3" s="38" t="s">
        <v>41</v>
      </c>
      <c r="B3" t="s">
        <v>43</v>
      </c>
    </row>
    <row r="4" spans="1:2" x14ac:dyDescent="0.25">
      <c r="A4" s="40">
        <v>0</v>
      </c>
      <c r="B4" s="59">
        <v>3</v>
      </c>
    </row>
    <row r="5" spans="1:2" x14ac:dyDescent="0.25">
      <c r="A5" s="40">
        <v>0.33333333333333331</v>
      </c>
      <c r="B5" s="59">
        <v>1</v>
      </c>
    </row>
    <row r="6" spans="1:2" x14ac:dyDescent="0.25">
      <c r="A6" s="40">
        <v>0.5</v>
      </c>
      <c r="B6" s="59">
        <v>3</v>
      </c>
    </row>
    <row r="7" spans="1:2" x14ac:dyDescent="0.25">
      <c r="A7" s="40">
        <v>0.6</v>
      </c>
      <c r="B7" s="59">
        <v>1</v>
      </c>
    </row>
    <row r="8" spans="1:2" x14ac:dyDescent="0.25">
      <c r="A8" s="40">
        <v>0.66666666666666663</v>
      </c>
      <c r="B8" s="59">
        <v>1</v>
      </c>
    </row>
    <row r="9" spans="1:2" x14ac:dyDescent="0.25">
      <c r="A9" s="40">
        <v>1</v>
      </c>
      <c r="B9" s="59">
        <v>2</v>
      </c>
    </row>
    <row r="10" spans="1:2" x14ac:dyDescent="0.25">
      <c r="A10" s="39" t="s">
        <v>42</v>
      </c>
      <c r="B10" s="59">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4"/>
  <sheetViews>
    <sheetView topLeftCell="A17" workbookViewId="0">
      <selection activeCell="D24" sqref="D24"/>
    </sheetView>
  </sheetViews>
  <sheetFormatPr baseColWidth="10" defaultRowHeight="15" x14ac:dyDescent="0.25"/>
  <cols>
    <col min="2" max="2" width="42.7109375" customWidth="1"/>
    <col min="3" max="3" width="27" customWidth="1"/>
    <col min="4" max="4" width="24" customWidth="1"/>
    <col min="5" max="5" width="20.5703125" customWidth="1"/>
    <col min="6" max="6" width="27.28515625" customWidth="1"/>
  </cols>
  <sheetData>
    <row r="3" spans="2:6" ht="31.5" x14ac:dyDescent="0.25">
      <c r="B3" s="79" t="s">
        <v>3</v>
      </c>
      <c r="C3" s="79" t="s">
        <v>4</v>
      </c>
      <c r="D3" s="79" t="s">
        <v>5</v>
      </c>
      <c r="E3" s="80" t="s">
        <v>6</v>
      </c>
      <c r="F3" s="79" t="s">
        <v>7</v>
      </c>
    </row>
    <row r="4" spans="2:6" ht="33" customHeight="1" x14ac:dyDescent="0.25">
      <c r="B4" s="81" t="s">
        <v>9</v>
      </c>
      <c r="C4" s="82">
        <f>SEGUIMIENTO!B11</f>
        <v>1</v>
      </c>
      <c r="D4" s="82">
        <f>SEGUIMIENTO!C11</f>
        <v>1</v>
      </c>
      <c r="E4" s="80">
        <f>SEGUIMIENTO!D11</f>
        <v>1</v>
      </c>
      <c r="F4" s="83" t="s">
        <v>68</v>
      </c>
    </row>
    <row r="5" spans="2:6" ht="39" customHeight="1" x14ac:dyDescent="0.25">
      <c r="B5" s="84" t="s">
        <v>10</v>
      </c>
      <c r="C5" s="82">
        <f>SEGUIMIENTO!B12</f>
        <v>1</v>
      </c>
      <c r="D5" s="82">
        <f>SEGUIMIENTO!C12</f>
        <v>0.7</v>
      </c>
      <c r="E5" s="80">
        <f>SEGUIMIENTO!D12</f>
        <v>0.7</v>
      </c>
      <c r="F5" s="83" t="s">
        <v>49</v>
      </c>
    </row>
    <row r="6" spans="2:6" ht="60" customHeight="1" x14ac:dyDescent="0.25">
      <c r="B6" s="84" t="s">
        <v>11</v>
      </c>
      <c r="C6" s="82">
        <f>SEGUIMIENTO!B13</f>
        <v>0</v>
      </c>
      <c r="D6" s="82">
        <f>SEGUIMIENTO!C13</f>
        <v>0</v>
      </c>
      <c r="E6" s="80" t="str">
        <f>SEGUIMIENTO!D13</f>
        <v>_</v>
      </c>
      <c r="F6" s="83" t="s">
        <v>50</v>
      </c>
    </row>
    <row r="7" spans="2:6" ht="38.25" customHeight="1" x14ac:dyDescent="0.25">
      <c r="B7" s="84" t="s">
        <v>12</v>
      </c>
      <c r="C7" s="82">
        <f>SEGUIMIENTO!B14</f>
        <v>2</v>
      </c>
      <c r="D7" s="82">
        <f>SEGUIMIENTO!C14</f>
        <v>0.1</v>
      </c>
      <c r="E7" s="80">
        <f>SEGUIMIENTO!D14</f>
        <v>0.05</v>
      </c>
      <c r="F7" s="83" t="s">
        <v>60</v>
      </c>
    </row>
    <row r="8" spans="2:6" ht="43.5" customHeight="1" x14ac:dyDescent="0.25">
      <c r="B8" s="85" t="s">
        <v>13</v>
      </c>
      <c r="C8" s="82">
        <f>SEGUIMIENTO!B15</f>
        <v>2</v>
      </c>
      <c r="D8" s="82">
        <f>SEGUIMIENTO!C15</f>
        <v>2</v>
      </c>
      <c r="E8" s="80">
        <f>SEGUIMIENTO!D15</f>
        <v>1</v>
      </c>
      <c r="F8" s="83" t="s">
        <v>51</v>
      </c>
    </row>
    <row r="9" spans="2:6" ht="33.75" customHeight="1" x14ac:dyDescent="0.25">
      <c r="B9" s="86" t="s">
        <v>14</v>
      </c>
      <c r="C9" s="82" t="str">
        <f>+'[1]Resumen de cumplimiento'!$B$8</f>
        <v>-</v>
      </c>
      <c r="D9" s="82" t="str">
        <f>+'[1]Resumen de cumplimiento'!$B$8</f>
        <v>-</v>
      </c>
      <c r="E9" s="80"/>
      <c r="F9" s="83" t="s">
        <v>52</v>
      </c>
    </row>
    <row r="10" spans="2:6" ht="48.75" customHeight="1" x14ac:dyDescent="0.25">
      <c r="B10" s="87" t="s">
        <v>16</v>
      </c>
      <c r="C10" s="88">
        <f>SEGUIMIENTO!B19</f>
        <v>6</v>
      </c>
      <c r="D10" s="88">
        <f>SEGUIMIENTO!C19</f>
        <v>3.6</v>
      </c>
      <c r="E10" s="89">
        <f>SEGUIMIENTO!D19</f>
        <v>0.6</v>
      </c>
      <c r="F10" s="90" t="s">
        <v>67</v>
      </c>
    </row>
    <row r="11" spans="2:6" ht="52.5" customHeight="1" x14ac:dyDescent="0.25">
      <c r="B11" s="87" t="s">
        <v>17</v>
      </c>
      <c r="C11" s="88">
        <f>SEGUIMIENTO!B20</f>
        <v>4</v>
      </c>
      <c r="D11" s="88">
        <f>SEGUIMIENTO!C20</f>
        <v>2</v>
      </c>
      <c r="E11" s="89">
        <f>SEGUIMIENTO!D20</f>
        <v>0.5</v>
      </c>
      <c r="F11" s="83" t="s">
        <v>61</v>
      </c>
    </row>
    <row r="12" spans="2:6" ht="86.25" customHeight="1" x14ac:dyDescent="0.25">
      <c r="B12" s="87" t="s">
        <v>18</v>
      </c>
      <c r="C12" s="88">
        <f>SEGUIMIENTO!B21</f>
        <v>4</v>
      </c>
      <c r="D12" s="88">
        <f>SEGUIMIENTO!C21</f>
        <v>3</v>
      </c>
      <c r="E12" s="89">
        <f>SEGUIMIENTO!D21</f>
        <v>0.75</v>
      </c>
      <c r="F12" s="83" t="s">
        <v>62</v>
      </c>
    </row>
    <row r="13" spans="2:6" ht="72" customHeight="1" x14ac:dyDescent="0.25">
      <c r="B13" s="87" t="s">
        <v>19</v>
      </c>
      <c r="C13" s="88">
        <f>SEGUIMIENTO!B22</f>
        <v>4</v>
      </c>
      <c r="D13" s="88">
        <f>SEGUIMIENTO!C22</f>
        <v>2.5</v>
      </c>
      <c r="E13" s="89">
        <f>SEGUIMIENTO!D22</f>
        <v>0.625</v>
      </c>
      <c r="F13" s="83" t="s">
        <v>53</v>
      </c>
    </row>
    <row r="14" spans="2:6" ht="53.25" customHeight="1" x14ac:dyDescent="0.25">
      <c r="B14" s="84" t="s">
        <v>21</v>
      </c>
      <c r="C14" s="82" t="str">
        <f>SEGUIMIENTO!B24</f>
        <v>-</v>
      </c>
      <c r="D14" s="82" t="str">
        <f>SEGUIMIENTO!C24</f>
        <v>-</v>
      </c>
      <c r="E14" s="77" t="str">
        <f>SEGUIMIENTO!D24</f>
        <v>-</v>
      </c>
      <c r="F14" s="83" t="s">
        <v>63</v>
      </c>
    </row>
    <row r="15" spans="2:6" ht="73.5" customHeight="1" x14ac:dyDescent="0.25">
      <c r="B15" s="84" t="s">
        <v>22</v>
      </c>
      <c r="C15" s="82">
        <f>SEGUIMIENTO!B25</f>
        <v>3</v>
      </c>
      <c r="D15" s="82">
        <f>SEGUIMIENTO!C25</f>
        <v>2</v>
      </c>
      <c r="E15" s="77">
        <f>SEGUIMIENTO!D25</f>
        <v>0.66666666666666663</v>
      </c>
      <c r="F15" s="83" t="s">
        <v>64</v>
      </c>
    </row>
    <row r="16" spans="2:6" ht="48.75" customHeight="1" x14ac:dyDescent="0.25">
      <c r="B16" s="84" t="s">
        <v>23</v>
      </c>
      <c r="C16" s="82">
        <f>SEGUIMIENTO!B26</f>
        <v>1</v>
      </c>
      <c r="D16" s="82">
        <f>SEGUIMIENTO!C26</f>
        <v>0.5</v>
      </c>
      <c r="E16" s="77">
        <f>SEGUIMIENTO!D26</f>
        <v>0.5</v>
      </c>
      <c r="F16" s="83" t="s">
        <v>54</v>
      </c>
    </row>
    <row r="17" spans="2:6" ht="78" customHeight="1" x14ac:dyDescent="0.25">
      <c r="B17" s="84" t="s">
        <v>24</v>
      </c>
      <c r="C17" s="82">
        <f>SEGUIMIENTO!B27</f>
        <v>3</v>
      </c>
      <c r="D17" s="82">
        <f>SEGUIMIENTO!C27</f>
        <v>1</v>
      </c>
      <c r="E17" s="77">
        <f>SEGUIMIENTO!D27</f>
        <v>0.33333333333333331</v>
      </c>
      <c r="F17" s="83" t="s">
        <v>55</v>
      </c>
    </row>
    <row r="18" spans="2:6" ht="48.75" customHeight="1" x14ac:dyDescent="0.25">
      <c r="B18" s="84" t="s">
        <v>25</v>
      </c>
      <c r="C18" s="82">
        <f>SEGUIMIENTO!B28</f>
        <v>1</v>
      </c>
      <c r="D18" s="82">
        <f>SEGUIMIENTO!C28</f>
        <v>0.7</v>
      </c>
      <c r="E18" s="77">
        <f>SEGUIMIENTO!D28</f>
        <v>0.7</v>
      </c>
      <c r="F18" s="83" t="s">
        <v>65</v>
      </c>
    </row>
    <row r="19" spans="2:6" ht="57" customHeight="1" x14ac:dyDescent="0.25">
      <c r="B19" s="86" t="s">
        <v>27</v>
      </c>
      <c r="C19" s="82">
        <f>SEGUIMIENTO!B30</f>
        <v>9</v>
      </c>
      <c r="D19" s="82">
        <f>SEGUIMIENTO!C30</f>
        <v>2</v>
      </c>
      <c r="E19" s="77">
        <f>SEGUIMIENTO!$D$30</f>
        <v>0.22222222222222221</v>
      </c>
      <c r="F19" s="83" t="s">
        <v>59</v>
      </c>
    </row>
    <row r="20" spans="2:6" ht="63.75" customHeight="1" x14ac:dyDescent="0.25">
      <c r="B20" s="84" t="s">
        <v>28</v>
      </c>
      <c r="C20" s="82">
        <f>SEGUIMIENTO!B31</f>
        <v>2</v>
      </c>
      <c r="D20" s="82">
        <f>SEGUIMIENTO!C31</f>
        <v>0</v>
      </c>
      <c r="E20" s="78">
        <f>SEGUIMIENTO!D31</f>
        <v>0</v>
      </c>
      <c r="F20" s="83" t="s">
        <v>56</v>
      </c>
    </row>
    <row r="21" spans="2:6" ht="74.25" customHeight="1" x14ac:dyDescent="0.25">
      <c r="B21" s="84" t="s">
        <v>29</v>
      </c>
      <c r="C21" s="82">
        <f>SEGUIMIENTO!B32</f>
        <v>1</v>
      </c>
      <c r="D21" s="82">
        <f>SEGUIMIENTO!C32</f>
        <v>0</v>
      </c>
      <c r="E21" s="78">
        <f>SEGUIMIENTO!D32</f>
        <v>0</v>
      </c>
      <c r="F21" s="83" t="s">
        <v>40</v>
      </c>
    </row>
    <row r="22" spans="2:6" ht="69" customHeight="1" x14ac:dyDescent="0.25">
      <c r="B22" s="86" t="s">
        <v>30</v>
      </c>
      <c r="C22" s="82">
        <f>SEGUIMIENTO!B33</f>
        <v>2</v>
      </c>
      <c r="D22" s="82">
        <f>SEGUIMIENTO!C33</f>
        <v>1</v>
      </c>
      <c r="E22" s="78">
        <f>SEGUIMIENTO!D33</f>
        <v>0.5</v>
      </c>
      <c r="F22" s="83" t="s">
        <v>57</v>
      </c>
    </row>
    <row r="23" spans="2:6" ht="47.25" customHeight="1" x14ac:dyDescent="0.25">
      <c r="B23" s="84" t="s">
        <v>31</v>
      </c>
      <c r="C23" s="82">
        <f>SEGUIMIENTO!B34</f>
        <v>1</v>
      </c>
      <c r="D23" s="82">
        <f>SEGUIMIENTO!C34</f>
        <v>0</v>
      </c>
      <c r="E23" s="78">
        <f>SEGUIMIENTO!D34</f>
        <v>0</v>
      </c>
      <c r="F23" s="83" t="s">
        <v>58</v>
      </c>
    </row>
    <row r="24" spans="2:6" x14ac:dyDescent="0.25">
      <c r="C24">
        <f>SUM(C4:C23)</f>
        <v>47</v>
      </c>
      <c r="D24">
        <f>SUM(D4:D23)</f>
        <v>22.099999999999998</v>
      </c>
    </row>
  </sheetData>
  <conditionalFormatting sqref="E4:E19">
    <cfRule type="cellIs" dxfId="2" priority="1" operator="between">
      <formula>0</formula>
      <formula>0.5999</formula>
    </cfRule>
    <cfRule type="cellIs" dxfId="1" priority="2" operator="between">
      <formula>0.6</formula>
      <formula>0.7999</formula>
    </cfRule>
    <cfRule type="cellIs" dxfId="0" priority="3" operator="between">
      <formula>0.8</formula>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F6" sqref="F6"/>
    </sheetView>
  </sheetViews>
  <sheetFormatPr baseColWidth="10" defaultRowHeight="15" x14ac:dyDescent="0.25"/>
  <cols>
    <col min="1" max="1" width="35.140625" customWidth="1"/>
    <col min="2" max="2" width="18.28515625" customWidth="1"/>
    <col min="3" max="3" width="21.85546875" customWidth="1"/>
    <col min="4" max="4" width="19.7109375" customWidth="1"/>
  </cols>
  <sheetData>
    <row r="1" spans="1:7" ht="15.75" thickBot="1" x14ac:dyDescent="0.3"/>
    <row r="2" spans="1:7" s="36" customFormat="1" ht="45.75" thickBot="1" x14ac:dyDescent="0.3">
      <c r="A2" s="41" t="s">
        <v>48</v>
      </c>
      <c r="B2" s="42" t="s">
        <v>44</v>
      </c>
      <c r="C2" s="42" t="s">
        <v>45</v>
      </c>
      <c r="D2" s="43" t="s">
        <v>46</v>
      </c>
      <c r="E2" s="36" t="s">
        <v>72</v>
      </c>
      <c r="F2" s="36" t="s">
        <v>89</v>
      </c>
      <c r="G2" s="36" t="s">
        <v>73</v>
      </c>
    </row>
    <row r="3" spans="1:7" ht="16.5" thickBot="1" x14ac:dyDescent="0.3">
      <c r="A3" s="44" t="s">
        <v>47</v>
      </c>
      <c r="B3" s="45">
        <f>SUM(SEGUIMIENTO!B11:B34)</f>
        <v>47</v>
      </c>
      <c r="C3" s="45">
        <f>SUM(SEGUIMIENTO!C11:C34)</f>
        <v>22.099999999999998</v>
      </c>
      <c r="D3" s="93">
        <f>+C3/B3</f>
        <v>0.47021276595744677</v>
      </c>
      <c r="E3" s="91">
        <v>0.54669999999999996</v>
      </c>
      <c r="F3" s="92">
        <v>0.39579999999999999</v>
      </c>
      <c r="G3" s="91">
        <f>+(D3+E3+F3)/3</f>
        <v>0.47090425531914892</v>
      </c>
    </row>
    <row r="4" spans="1:7" x14ac:dyDescent="0.25">
      <c r="D4"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/Style%20Library/Images/xls.svg</Formato>
    <A_x00f1_o xmlns="a9c2eecf-403d-41f7-85a9-9629c8a74907">2018</A_x00f1_o>
  </documentManagement>
</p:properties>
</file>

<file path=customXml/itemProps1.xml><?xml version="1.0" encoding="utf-8"?>
<ds:datastoreItem xmlns:ds="http://schemas.openxmlformats.org/officeDocument/2006/customXml" ds:itemID="{81716D47-D8F6-4F3A-B552-F754FAA59434}"/>
</file>

<file path=customXml/itemProps2.xml><?xml version="1.0" encoding="utf-8"?>
<ds:datastoreItem xmlns:ds="http://schemas.openxmlformats.org/officeDocument/2006/customXml" ds:itemID="{4D54D77F-B5F6-4CE9-A33C-116A5669C403}"/>
</file>

<file path=customXml/itemProps3.xml><?xml version="1.0" encoding="utf-8"?>
<ds:datastoreItem xmlns:ds="http://schemas.openxmlformats.org/officeDocument/2006/customXml" ds:itemID="{62B45838-CF32-49B8-81A4-0D9282FA5B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SEGUIMIENTO</vt:lpstr>
      <vt:lpstr>PORCENTAJES</vt:lpstr>
      <vt:lpstr>SIN COMBINAR</vt:lpstr>
      <vt:lpstr>RESUMEN DE CUMPLIMIENTO</vt:lpstr>
      <vt:lpstr>SEGUIMIENTO!Área_de_impresión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No 3 - Plan Anticorrupción y de Atencion al ciudadano Diciembre 2018</dc:title>
  <dc:creator>German Ospina Rosero</dc:creator>
  <cp:lastModifiedBy>Isleny Lopez Chaquea</cp:lastModifiedBy>
  <cp:lastPrinted>2017-01-30T14:15:28Z</cp:lastPrinted>
  <dcterms:created xsi:type="dcterms:W3CDTF">2017-01-30T14:10:17Z</dcterms:created>
  <dcterms:modified xsi:type="dcterms:W3CDTF">2019-02-15T23:17:44Z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